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2.5.24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<sst xmlns="http://schemas.openxmlformats.org/spreadsheetml/2006/main" count="88" uniqueCount="50">
  <si>
    <t>城步苗族自治县畜禽粪污资源化利用整县推进  项目奖补资金拨付明细表</t>
  </si>
  <si>
    <t>序号</t>
  </si>
  <si>
    <t>奖补比例</t>
  </si>
  <si>
    <t>实施主体名称</t>
  </si>
  <si>
    <t>审定金额 （元）</t>
  </si>
  <si>
    <t>拨付金额（元）</t>
  </si>
  <si>
    <t>001城步清溪奶牛繁育有限公司</t>
  </si>
  <si>
    <t>002西岩镇花桥村张昌林猪场</t>
  </si>
  <si>
    <t>003西岩镇长康村肉牛养殖场</t>
  </si>
  <si>
    <t>004民强种养专业合作社</t>
  </si>
  <si>
    <t>005汀坪乡王行广牛场</t>
  </si>
  <si>
    <t>006城步绿洲生态农牧有限公司</t>
  </si>
  <si>
    <t>007茅坪镇长乐村随乐鸡场</t>
  </si>
  <si>
    <t>008茅坪镇高坪村黄秀强猪场</t>
  </si>
  <si>
    <t>009城步羴牧牧业有限公司太坪牧场</t>
  </si>
  <si>
    <t>010长安营镇横坡村蒙昌兴猪场</t>
  </si>
  <si>
    <t>011城步联龙湘兰牲猪养殖专业合作社</t>
  </si>
  <si>
    <t>012儒林镇冷水坪周文光羊场</t>
  </si>
  <si>
    <t>013蒋坊乡柳林村肉鸭养殖场</t>
  </si>
  <si>
    <t>014萍聚生态农业发展有限公司</t>
  </si>
  <si>
    <t>015城步新枧水村林下鸡养殖专业合作社</t>
  </si>
  <si>
    <t>016儒林镇龙凤冲村刘宇娟鸡场</t>
  </si>
  <si>
    <t>017西岩镇长康村香猪养殖场</t>
  </si>
  <si>
    <t>018西岩镇三水村杨万辉猪场</t>
  </si>
  <si>
    <t>019威溪乡雪花村肖辉勇猪场</t>
  </si>
  <si>
    <t>020城步好汉子种养合作社</t>
  </si>
  <si>
    <t>021竹海生畜养殖专业合作社</t>
  </si>
  <si>
    <t>022城步白云农业种养植有限公司</t>
  </si>
  <si>
    <t>023城步品农生态农业发展有限公司</t>
  </si>
  <si>
    <t>024白毛坪镇罗春蓉养殖场</t>
  </si>
  <si>
    <t>025城步金紫乡生态养殖场</t>
  </si>
  <si>
    <t>026城步鸿鹏养殖有限公司</t>
  </si>
  <si>
    <t>027骞毅种养合作社</t>
  </si>
  <si>
    <t>028金紫乡双植菜牛专业合作社</t>
  </si>
  <si>
    <t>029城步新兴现代生猪养殖有限公司</t>
  </si>
  <si>
    <t>030金紫乡金达农牧公司</t>
  </si>
  <si>
    <t>031金紫乡七里坪万川牧业牛场</t>
  </si>
  <si>
    <t>032城步甬南果品研究有限公司</t>
  </si>
  <si>
    <t>033鑫瑞生态农业发展有限公司</t>
  </si>
  <si>
    <t>034湖南大自然生态生物科技有限公司</t>
  </si>
  <si>
    <t>合计</t>
  </si>
  <si>
    <t>资金来源</t>
  </si>
  <si>
    <t>项目名称</t>
  </si>
  <si>
    <t>送审金额（元）</t>
  </si>
  <si>
    <t>审核金额（元）</t>
  </si>
  <si>
    <t>奖补资金</t>
  </si>
  <si>
    <t>自筹资金</t>
  </si>
  <si>
    <t>总奖补</t>
  </si>
  <si>
    <t>省财政</t>
  </si>
  <si>
    <t>县级配套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</si>
</sst>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000000_);[Red]\(0.00000000\)"/>
    <numFmt numFmtId="177" formatCode="0.00_);[Red]\(0.00\)"/>
    <numFmt numFmtId="178" formatCode="0.00_ "/>
    <numFmt numFmtId="179" formatCode="0.000000000000_);[Red]\(0.000000000000\)"/>
  </numFmts>
  <fonts count="30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rgb="FF000000"/>
      <name val="宋体"/>
      <charset val="134"/>
    </font>
    <font>
      <b/>
      <sz val="12"/>
      <color theme="1"/>
      <name val="宋体"/>
      <charset val="134"/>
    </font>
    <font>
      <sz val="9"/>
      <name val="宋体"/>
      <charset val="134"/>
    </font>
    <font>
      <sz val="12"/>
      <color theme="1"/>
      <name val="宋体"/>
      <charset val="134"/>
    </font>
    <font>
      <sz val="9"/>
      <color rgb="FF000000"/>
      <name val="宋体"/>
      <charset val="134"/>
    </font>
    <font>
      <sz val="2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7" fillId="6" borderId="13" applyNumberFormat="0" applyAlignment="0" applyProtection="0">
      <alignment vertical="center"/>
    </xf>
    <xf numFmtId="0" fontId="13" fillId="6" borderId="8" applyNumberFormat="0" applyAlignment="0" applyProtection="0">
      <alignment vertical="center"/>
    </xf>
    <xf numFmtId="0" fontId="28" fillId="21" borderId="15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" fillId="0" borderId="0"/>
  </cellStyleXfs>
  <cellXfs count="59">
    <xf numFmtId="0" fontId="0" fillId="0" borderId="0" xfId="0">
      <alignment vertical="center"/>
    </xf>
    <xf numFmtId="0" fontId="1" fillId="0" borderId="0" xfId="49"/>
    <xf numFmtId="0" fontId="1" fillId="2" borderId="0" xfId="49" applyFill="1"/>
    <xf numFmtId="0" fontId="1" fillId="0" borderId="0" xfId="49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 wrapText="1"/>
    </xf>
    <xf numFmtId="0" fontId="6" fillId="0" borderId="3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 applyProtection="1">
      <alignment horizontal="center" vertical="center"/>
    </xf>
    <xf numFmtId="9" fontId="3" fillId="0" borderId="1" xfId="0" applyNumberFormat="1" applyFont="1" applyFill="1" applyBorder="1" applyAlignment="1">
      <alignment horizontal="center" vertical="center"/>
    </xf>
    <xf numFmtId="0" fontId="6" fillId="0" borderId="4" xfId="49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1" xfId="49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8" fillId="0" borderId="1" xfId="49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" fillId="2" borderId="0" xfId="49" applyFill="1" applyAlignment="1">
      <alignment horizontal="center" vertical="center"/>
    </xf>
    <xf numFmtId="177" fontId="7" fillId="2" borderId="1" xfId="0" applyNumberFormat="1" applyFont="1" applyFill="1" applyBorder="1" applyAlignment="1">
      <alignment horizontal="center" vertical="center"/>
    </xf>
    <xf numFmtId="0" fontId="8" fillId="2" borderId="1" xfId="49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  <xf numFmtId="177" fontId="7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vertical="center"/>
    </xf>
    <xf numFmtId="0" fontId="6" fillId="0" borderId="5" xfId="49" applyFont="1" applyBorder="1" applyAlignment="1">
      <alignment horizontal="center" vertical="center" wrapText="1"/>
    </xf>
    <xf numFmtId="0" fontId="6" fillId="0" borderId="6" xfId="49" applyFont="1" applyFill="1" applyBorder="1" applyAlignment="1">
      <alignment horizontal="center" vertical="center" wrapText="1"/>
    </xf>
    <xf numFmtId="0" fontId="6" fillId="0" borderId="7" xfId="49" applyFont="1" applyFill="1" applyBorder="1" applyAlignment="1">
      <alignment horizontal="center" vertical="center" wrapText="1"/>
    </xf>
    <xf numFmtId="178" fontId="8" fillId="0" borderId="1" xfId="49" applyNumberFormat="1" applyFont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/>
    </xf>
    <xf numFmtId="0" fontId="1" fillId="3" borderId="0" xfId="49" applyFill="1"/>
    <xf numFmtId="179" fontId="2" fillId="0" borderId="0" xfId="0" applyNumberFormat="1" applyFont="1" applyFill="1" applyBorder="1" applyAlignment="1">
      <alignment horizontal="center" vertical="center"/>
    </xf>
    <xf numFmtId="0" fontId="10" fillId="0" borderId="0" xfId="49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1" fillId="0" borderId="1" xfId="49" applyBorder="1" applyAlignment="1">
      <alignment horizontal="center" vertical="center"/>
    </xf>
    <xf numFmtId="179" fontId="2" fillId="0" borderId="1" xfId="0" applyNumberFormat="1" applyFont="1" applyFill="1" applyBorder="1" applyAlignment="1">
      <alignment horizontal="center" vertical="center"/>
    </xf>
    <xf numFmtId="0" fontId="1" fillId="3" borderId="1" xfId="49" applyFill="1" applyBorder="1" applyAlignment="1">
      <alignment horizontal="center" vertical="center"/>
    </xf>
    <xf numFmtId="179" fontId="2" fillId="3" borderId="1" xfId="0" applyNumberFormat="1" applyFont="1" applyFill="1" applyBorder="1" applyAlignment="1">
      <alignment horizontal="center" vertical="center"/>
    </xf>
    <xf numFmtId="0" fontId="8" fillId="3" borderId="1" xfId="49" applyNumberFormat="1" applyFont="1" applyFill="1" applyBorder="1" applyAlignment="1">
      <alignment horizontal="center" vertical="center" wrapText="1"/>
    </xf>
    <xf numFmtId="177" fontId="7" fillId="3" borderId="1" xfId="0" applyNumberFormat="1" applyFont="1" applyFill="1" applyBorder="1" applyAlignment="1">
      <alignment horizontal="center" vertical="center"/>
    </xf>
    <xf numFmtId="0" fontId="1" fillId="3" borderId="0" xfId="49" applyFill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zoomScale="85" zoomScaleNormal="85" workbookViewId="0">
      <selection activeCell="I6" sqref="I6"/>
    </sheetView>
  </sheetViews>
  <sheetFormatPr defaultColWidth="8" defaultRowHeight="14.25" outlineLevelCol="5"/>
  <cols>
    <col min="1" max="1" width="7.49166666666667" style="3" customWidth="1"/>
    <col min="2" max="2" width="17.6416666666667" style="45" customWidth="1"/>
    <col min="3" max="3" width="29.85" style="7" customWidth="1"/>
    <col min="4" max="4" width="18.5333333333333" style="7" customWidth="1"/>
    <col min="5" max="5" width="18.375" style="5" customWidth="1"/>
    <col min="6" max="6" width="8" style="3"/>
    <col min="7" max="16384" width="8" style="1"/>
  </cols>
  <sheetData>
    <row r="1" ht="97" customHeight="1" spans="1:5">
      <c r="A1" s="46" t="s">
        <v>0</v>
      </c>
      <c r="B1" s="3"/>
      <c r="C1" s="3"/>
      <c r="D1" s="3"/>
      <c r="E1" s="3"/>
    </row>
    <row r="2" s="1" customFormat="1" ht="11.25" spans="1:6">
      <c r="A2" s="47" t="s">
        <v>1</v>
      </c>
      <c r="B2" s="48" t="s">
        <v>2</v>
      </c>
      <c r="C2" s="49" t="s">
        <v>3</v>
      </c>
      <c r="D2" s="49" t="s">
        <v>4</v>
      </c>
      <c r="E2" s="50" t="s">
        <v>5</v>
      </c>
      <c r="F2" s="3"/>
    </row>
    <row r="3" s="1" customFormat="1" ht="11.25" spans="1:6">
      <c r="A3" s="47"/>
      <c r="B3" s="48"/>
      <c r="C3" s="51"/>
      <c r="D3" s="51"/>
      <c r="E3" s="50"/>
      <c r="F3" s="3"/>
    </row>
    <row r="4" s="1" customFormat="1" ht="11.25" spans="1:6">
      <c r="A4" s="47"/>
      <c r="B4" s="48"/>
      <c r="C4" s="51"/>
      <c r="D4" s="51"/>
      <c r="E4" s="50"/>
      <c r="F4" s="3"/>
    </row>
    <row r="5" s="1" customFormat="1" ht="11.25" spans="1:6">
      <c r="A5" s="47"/>
      <c r="B5" s="48"/>
      <c r="C5" s="51"/>
      <c r="D5" s="51"/>
      <c r="E5" s="50"/>
      <c r="F5" s="3"/>
    </row>
    <row r="6" s="1" customFormat="1" spans="1:6">
      <c r="A6" s="52">
        <v>1</v>
      </c>
      <c r="B6" s="53">
        <v>0.42918873826605</v>
      </c>
      <c r="C6" s="23" t="s">
        <v>6</v>
      </c>
      <c r="D6" s="23">
        <v>238049.65</v>
      </c>
      <c r="E6" s="21">
        <f t="shared" ref="E6:E39" si="0">D6*B6</f>
        <v>102168.228928175</v>
      </c>
      <c r="F6" s="3"/>
    </row>
    <row r="7" s="1" customFormat="1" spans="1:6">
      <c r="A7" s="52">
        <v>2</v>
      </c>
      <c r="B7" s="53">
        <v>0.42918873826605</v>
      </c>
      <c r="C7" s="23" t="s">
        <v>7</v>
      </c>
      <c r="D7" s="23">
        <v>969900.89</v>
      </c>
      <c r="E7" s="21">
        <f t="shared" si="0"/>
        <v>416270.539222219</v>
      </c>
      <c r="F7" s="3"/>
    </row>
    <row r="8" s="1" customFormat="1" spans="1:6">
      <c r="A8" s="52">
        <v>3</v>
      </c>
      <c r="B8" s="53">
        <v>0.42918873826605</v>
      </c>
      <c r="C8" s="23" t="s">
        <v>8</v>
      </c>
      <c r="D8" s="23">
        <v>346566.52</v>
      </c>
      <c r="E8" s="21">
        <f t="shared" si="0"/>
        <v>148742.447444056</v>
      </c>
      <c r="F8" s="3"/>
    </row>
    <row r="9" s="1" customFormat="1" spans="1:6">
      <c r="A9" s="52">
        <v>4</v>
      </c>
      <c r="B9" s="53">
        <v>0.42918873826605</v>
      </c>
      <c r="C9" s="23" t="s">
        <v>9</v>
      </c>
      <c r="D9" s="23">
        <v>1290291.28</v>
      </c>
      <c r="E9" s="21">
        <f t="shared" si="0"/>
        <v>553778.486458887</v>
      </c>
      <c r="F9" s="3"/>
    </row>
    <row r="10" s="1" customFormat="1" spans="1:6">
      <c r="A10" s="52">
        <v>5</v>
      </c>
      <c r="B10" s="53">
        <v>0.42918873826605</v>
      </c>
      <c r="C10" s="23" t="s">
        <v>10</v>
      </c>
      <c r="D10" s="23">
        <v>138798.67</v>
      </c>
      <c r="E10" s="21">
        <f t="shared" si="0"/>
        <v>59570.8260503058</v>
      </c>
      <c r="F10" s="3"/>
    </row>
    <row r="11" s="1" customFormat="1" spans="1:6">
      <c r="A11" s="52">
        <v>6</v>
      </c>
      <c r="B11" s="53">
        <v>0.42918873826605</v>
      </c>
      <c r="C11" s="23" t="s">
        <v>11</v>
      </c>
      <c r="D11" s="23">
        <v>110895.78</v>
      </c>
      <c r="E11" s="21">
        <f t="shared" si="0"/>
        <v>47595.2198972295</v>
      </c>
      <c r="F11" s="3"/>
    </row>
    <row r="12" s="1" customFormat="1" spans="1:6">
      <c r="A12" s="52">
        <v>7</v>
      </c>
      <c r="B12" s="53">
        <v>0.42918873826605</v>
      </c>
      <c r="C12" s="23" t="s">
        <v>12</v>
      </c>
      <c r="D12" s="23">
        <v>187401.44</v>
      </c>
      <c r="E12" s="21">
        <f t="shared" si="0"/>
        <v>80430.5875828409</v>
      </c>
      <c r="F12" s="3"/>
    </row>
    <row r="13" s="1" customFormat="1" spans="1:6">
      <c r="A13" s="52">
        <v>8</v>
      </c>
      <c r="B13" s="53">
        <v>0.42918873826605</v>
      </c>
      <c r="C13" s="23" t="s">
        <v>13</v>
      </c>
      <c r="D13" s="23">
        <v>230500.53</v>
      </c>
      <c r="E13" s="21">
        <f t="shared" si="0"/>
        <v>98928.2316403558</v>
      </c>
      <c r="F13" s="3"/>
    </row>
    <row r="14" s="1" customFormat="1" ht="28.5" spans="1:6">
      <c r="A14" s="52">
        <v>9</v>
      </c>
      <c r="B14" s="53">
        <v>0.42918873826605</v>
      </c>
      <c r="C14" s="23" t="s">
        <v>14</v>
      </c>
      <c r="D14" s="23">
        <v>1143762.05</v>
      </c>
      <c r="E14" s="21">
        <f t="shared" si="0"/>
        <v>490889.791116091</v>
      </c>
      <c r="F14" s="3"/>
    </row>
    <row r="15" s="1" customFormat="1" spans="1:6">
      <c r="A15" s="52">
        <v>10</v>
      </c>
      <c r="B15" s="53">
        <v>0.42918873826605</v>
      </c>
      <c r="C15" s="23" t="s">
        <v>15</v>
      </c>
      <c r="D15" s="23">
        <v>229950.39</v>
      </c>
      <c r="E15" s="21">
        <f t="shared" si="0"/>
        <v>98692.1177478861</v>
      </c>
      <c r="F15" s="3"/>
    </row>
    <row r="16" s="1" customFormat="1" ht="28.5" spans="1:6">
      <c r="A16" s="52">
        <v>11</v>
      </c>
      <c r="B16" s="53">
        <v>0.42918873826605</v>
      </c>
      <c r="C16" s="23" t="s">
        <v>16</v>
      </c>
      <c r="D16" s="42">
        <v>286691.6</v>
      </c>
      <c r="E16" s="21">
        <f t="shared" si="0"/>
        <v>123044.806075475</v>
      </c>
      <c r="F16" s="3"/>
    </row>
    <row r="17" s="1" customFormat="1" ht="39" customHeight="1" spans="1:6">
      <c r="A17" s="52">
        <v>12</v>
      </c>
      <c r="B17" s="53">
        <v>0.42918873826605</v>
      </c>
      <c r="C17" s="23" t="s">
        <v>17</v>
      </c>
      <c r="D17" s="23">
        <v>174137.32</v>
      </c>
      <c r="E17" s="21">
        <f t="shared" si="0"/>
        <v>74737.7766558314</v>
      </c>
      <c r="F17" s="3"/>
    </row>
    <row r="18" s="1" customFormat="1" spans="1:6">
      <c r="A18" s="52">
        <v>13</v>
      </c>
      <c r="B18" s="53">
        <v>0.42918873826605</v>
      </c>
      <c r="C18" s="23" t="s">
        <v>18</v>
      </c>
      <c r="D18" s="23">
        <v>58955.48</v>
      </c>
      <c r="E18" s="21">
        <f t="shared" si="0"/>
        <v>25303.0280750693</v>
      </c>
      <c r="F18" s="3"/>
    </row>
    <row r="19" s="1" customFormat="1" spans="1:6">
      <c r="A19" s="52">
        <v>14</v>
      </c>
      <c r="B19" s="53">
        <v>0.42918873826605</v>
      </c>
      <c r="C19" s="23" t="s">
        <v>19</v>
      </c>
      <c r="D19" s="23">
        <v>66888.45</v>
      </c>
      <c r="E19" s="21">
        <f t="shared" si="0"/>
        <v>28707.7694600718</v>
      </c>
      <c r="F19" s="3"/>
    </row>
    <row r="20" s="1" customFormat="1" ht="28.5" spans="1:6">
      <c r="A20" s="52">
        <v>15</v>
      </c>
      <c r="B20" s="53">
        <v>0.42918873826605</v>
      </c>
      <c r="C20" s="23" t="s">
        <v>20</v>
      </c>
      <c r="D20" s="23">
        <v>117908.8</v>
      </c>
      <c r="E20" s="21">
        <f t="shared" si="0"/>
        <v>50605.129102464</v>
      </c>
      <c r="F20" s="3"/>
    </row>
    <row r="21" s="1" customFormat="1" spans="1:6">
      <c r="A21" s="52">
        <v>16</v>
      </c>
      <c r="B21" s="53">
        <v>0.42918873826605</v>
      </c>
      <c r="C21" s="28" t="s">
        <v>21</v>
      </c>
      <c r="D21" s="23">
        <v>103989.83</v>
      </c>
      <c r="E21" s="21">
        <f t="shared" si="0"/>
        <v>44631.263930201</v>
      </c>
      <c r="F21" s="3"/>
    </row>
    <row r="22" s="1" customFormat="1" spans="1:6">
      <c r="A22" s="52">
        <v>17</v>
      </c>
      <c r="B22" s="53">
        <v>0.42918873826605</v>
      </c>
      <c r="C22" s="23" t="s">
        <v>22</v>
      </c>
      <c r="D22" s="23">
        <v>112904.87</v>
      </c>
      <c r="E22" s="21">
        <f t="shared" si="0"/>
        <v>48457.4986993924</v>
      </c>
      <c r="F22" s="3"/>
    </row>
    <row r="23" s="1" customFormat="1" spans="1:6">
      <c r="A23" s="52">
        <v>18</v>
      </c>
      <c r="B23" s="53">
        <v>0.42918873826605</v>
      </c>
      <c r="C23" s="23" t="s">
        <v>23</v>
      </c>
      <c r="D23" s="23">
        <v>80338.24</v>
      </c>
      <c r="E23" s="21">
        <f t="shared" si="0"/>
        <v>34480.2678601151</v>
      </c>
      <c r="F23" s="3"/>
    </row>
    <row r="24" s="1" customFormat="1" spans="1:6">
      <c r="A24" s="52">
        <v>19</v>
      </c>
      <c r="B24" s="53">
        <v>0.42918873826605</v>
      </c>
      <c r="C24" s="23" t="s">
        <v>24</v>
      </c>
      <c r="D24" s="23">
        <v>103140.52</v>
      </c>
      <c r="E24" s="21">
        <f t="shared" si="0"/>
        <v>44266.7496429043</v>
      </c>
      <c r="F24" s="3"/>
    </row>
    <row r="25" s="1" customFormat="1" spans="1:6">
      <c r="A25" s="52">
        <v>20</v>
      </c>
      <c r="B25" s="53">
        <v>0.42918873826605</v>
      </c>
      <c r="C25" s="23" t="s">
        <v>25</v>
      </c>
      <c r="D25" s="23">
        <v>116779.42</v>
      </c>
      <c r="E25" s="21">
        <f t="shared" si="0"/>
        <v>50120.4119252411</v>
      </c>
      <c r="F25" s="3"/>
    </row>
    <row r="26" s="1" customFormat="1" spans="1:6">
      <c r="A26" s="52">
        <v>21</v>
      </c>
      <c r="B26" s="53">
        <v>0.42918873826605</v>
      </c>
      <c r="C26" s="23" t="s">
        <v>26</v>
      </c>
      <c r="D26" s="23">
        <v>105544.74</v>
      </c>
      <c r="E26" s="21">
        <f t="shared" si="0"/>
        <v>45298.6137912183</v>
      </c>
      <c r="F26" s="3"/>
    </row>
    <row r="27" s="1" customFormat="1" spans="1:6">
      <c r="A27" s="52">
        <v>22</v>
      </c>
      <c r="B27" s="53">
        <v>0.42918873826605</v>
      </c>
      <c r="C27" s="23" t="s">
        <v>27</v>
      </c>
      <c r="D27" s="23">
        <v>158030.17</v>
      </c>
      <c r="E27" s="21">
        <f t="shared" si="0"/>
        <v>67824.7692702694</v>
      </c>
      <c r="F27" s="3"/>
    </row>
    <row r="28" s="1" customFormat="1" ht="28.5" spans="1:6">
      <c r="A28" s="52">
        <v>23</v>
      </c>
      <c r="B28" s="53">
        <v>0.42918873826605</v>
      </c>
      <c r="C28" s="23" t="s">
        <v>28</v>
      </c>
      <c r="D28" s="23">
        <v>100964.96</v>
      </c>
      <c r="E28" s="21">
        <f t="shared" si="0"/>
        <v>43333.0237914822</v>
      </c>
      <c r="F28" s="3"/>
    </row>
    <row r="29" s="1" customFormat="1" spans="1:6">
      <c r="A29" s="52">
        <v>24</v>
      </c>
      <c r="B29" s="53">
        <v>0.42918873826605</v>
      </c>
      <c r="C29" s="23" t="s">
        <v>29</v>
      </c>
      <c r="D29" s="23">
        <v>137929.13</v>
      </c>
      <c r="E29" s="21">
        <f t="shared" si="0"/>
        <v>59197.629274834</v>
      </c>
      <c r="F29" s="3"/>
    </row>
    <row r="30" s="1" customFormat="1" spans="1:6">
      <c r="A30" s="52">
        <v>25</v>
      </c>
      <c r="B30" s="53">
        <v>0.42918873826605</v>
      </c>
      <c r="C30" s="23" t="s">
        <v>30</v>
      </c>
      <c r="D30" s="23">
        <v>154192.37</v>
      </c>
      <c r="E30" s="21">
        <f t="shared" si="0"/>
        <v>66177.6287305519</v>
      </c>
      <c r="F30" s="3"/>
    </row>
    <row r="31" s="1" customFormat="1" spans="1:6">
      <c r="A31" s="52">
        <v>26</v>
      </c>
      <c r="B31" s="53">
        <v>0.42918873826605</v>
      </c>
      <c r="C31" s="23" t="s">
        <v>31</v>
      </c>
      <c r="D31" s="23">
        <v>1305685.65</v>
      </c>
      <c r="E31" s="21">
        <f t="shared" si="0"/>
        <v>560385.576695587</v>
      </c>
      <c r="F31" s="3"/>
    </row>
    <row r="32" s="1" customFormat="1" spans="1:6">
      <c r="A32" s="52">
        <v>27</v>
      </c>
      <c r="B32" s="53">
        <v>0.42918873826605</v>
      </c>
      <c r="C32" s="23" t="s">
        <v>32</v>
      </c>
      <c r="D32" s="23">
        <v>168175.75</v>
      </c>
      <c r="E32" s="21">
        <f t="shared" si="0"/>
        <v>72179.1379494467</v>
      </c>
      <c r="F32" s="3"/>
    </row>
    <row r="33" s="1" customFormat="1" spans="1:6">
      <c r="A33" s="52">
        <v>28</v>
      </c>
      <c r="B33" s="53">
        <v>0.42918873826605</v>
      </c>
      <c r="C33" s="23" t="s">
        <v>33</v>
      </c>
      <c r="D33" s="23">
        <v>271373.3</v>
      </c>
      <c r="E33" s="21">
        <f t="shared" si="0"/>
        <v>116470.364226094</v>
      </c>
      <c r="F33" s="3"/>
    </row>
    <row r="34" s="1" customFormat="1" ht="28.5" spans="1:6">
      <c r="A34" s="52">
        <v>29</v>
      </c>
      <c r="B34" s="53">
        <v>0.42918873826605</v>
      </c>
      <c r="C34" s="23" t="s">
        <v>34</v>
      </c>
      <c r="D34" s="23">
        <v>884468.02</v>
      </c>
      <c r="E34" s="21">
        <f t="shared" si="0"/>
        <v>379603.713540471</v>
      </c>
      <c r="F34" s="3"/>
    </row>
    <row r="35" s="44" customFormat="1" spans="1:6">
      <c r="A35" s="54">
        <v>30</v>
      </c>
      <c r="B35" s="55">
        <v>0.42918873826605</v>
      </c>
      <c r="C35" s="56" t="s">
        <v>35</v>
      </c>
      <c r="D35" s="56">
        <v>699000</v>
      </c>
      <c r="E35" s="57">
        <v>300002.93</v>
      </c>
      <c r="F35" s="58"/>
    </row>
    <row r="36" s="1" customFormat="1" spans="1:6">
      <c r="A36" s="52">
        <v>31</v>
      </c>
      <c r="B36" s="53">
        <v>0.42918873826605</v>
      </c>
      <c r="C36" s="23" t="s">
        <v>36</v>
      </c>
      <c r="D36" s="23">
        <v>514658.45</v>
      </c>
      <c r="E36" s="21">
        <f t="shared" si="0"/>
        <v>220885.610793461</v>
      </c>
      <c r="F36" s="3"/>
    </row>
    <row r="37" s="1" customFormat="1" spans="1:6">
      <c r="A37" s="52">
        <v>32</v>
      </c>
      <c r="B37" s="53">
        <v>0.42918873826605</v>
      </c>
      <c r="C37" s="23" t="s">
        <v>37</v>
      </c>
      <c r="D37" s="23">
        <v>575261.83</v>
      </c>
      <c r="E37" s="21">
        <f t="shared" si="0"/>
        <v>246895.898990319</v>
      </c>
      <c r="F37" s="3"/>
    </row>
    <row r="38" s="1" customFormat="1" spans="1:6">
      <c r="A38" s="52">
        <v>33</v>
      </c>
      <c r="B38" s="53">
        <v>0.42918873826605</v>
      </c>
      <c r="C38" s="23" t="s">
        <v>38</v>
      </c>
      <c r="D38" s="23">
        <v>830837.08</v>
      </c>
      <c r="E38" s="21">
        <f t="shared" si="0"/>
        <v>356585.918069849</v>
      </c>
      <c r="F38" s="3"/>
    </row>
    <row r="39" s="1" customFormat="1" ht="28.5" spans="1:6">
      <c r="A39" s="52">
        <v>34</v>
      </c>
      <c r="B39" s="53">
        <v>0.42918873826605</v>
      </c>
      <c r="C39" s="23" t="s">
        <v>39</v>
      </c>
      <c r="D39" s="23">
        <v>1226588.59</v>
      </c>
      <c r="E39" s="21">
        <f t="shared" si="0"/>
        <v>526438.009313633</v>
      </c>
      <c r="F39" s="3"/>
    </row>
    <row r="40" s="3" customFormat="1" ht="27" customHeight="1" spans="1:5">
      <c r="A40" s="52"/>
      <c r="B40" s="53"/>
      <c r="C40" s="34" t="s">
        <v>40</v>
      </c>
      <c r="D40" s="34">
        <f>SUM(D6:D39)</f>
        <v>13240561.77</v>
      </c>
      <c r="E40" s="33">
        <f>SUM(E6:E39)</f>
        <v>5682700.00195203</v>
      </c>
    </row>
    <row r="41" s="1" customFormat="1" spans="1:6">
      <c r="A41" s="3"/>
      <c r="B41" s="45"/>
      <c r="C41" s="37"/>
      <c r="D41" s="37"/>
      <c r="E41" s="35"/>
      <c r="F41" s="3"/>
    </row>
  </sheetData>
  <mergeCells count="6">
    <mergeCell ref="A1:E1"/>
    <mergeCell ref="A2:A5"/>
    <mergeCell ref="B2:B5"/>
    <mergeCell ref="C2:C5"/>
    <mergeCell ref="D2:D5"/>
    <mergeCell ref="E2:E5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topLeftCell="A28" workbookViewId="0">
      <selection activeCell="C46" sqref="C46"/>
    </sheetView>
  </sheetViews>
  <sheetFormatPr defaultColWidth="8" defaultRowHeight="14.25"/>
  <cols>
    <col min="1" max="1" width="11.8166666666667" style="3"/>
    <col min="2" max="2" width="17.6416666666667" style="4" customWidth="1"/>
    <col min="3" max="3" width="13" style="5" customWidth="1"/>
    <col min="4" max="4" width="15.925" style="5" customWidth="1"/>
    <col min="5" max="5" width="11" style="6" customWidth="1"/>
    <col min="6" max="6" width="10.5416666666667" style="5" customWidth="1"/>
    <col min="7" max="7" width="17.0916666666667" style="7" customWidth="1"/>
    <col min="8" max="8" width="12.9083333333333" style="7" customWidth="1"/>
    <col min="9" max="9" width="14.725" style="7" customWidth="1"/>
    <col min="10" max="10" width="8" style="1"/>
    <col min="11" max="11" width="12.7166666666667" style="6" customWidth="1"/>
    <col min="13" max="13" width="8" style="3"/>
    <col min="14" max="16384" width="8" style="1"/>
  </cols>
  <sheetData>
    <row r="1" s="1" customFormat="1" spans="1:13">
      <c r="A1" s="8" t="s">
        <v>1</v>
      </c>
      <c r="B1" s="9" t="s">
        <v>2</v>
      </c>
      <c r="C1" s="10" t="s">
        <v>41</v>
      </c>
      <c r="D1" s="11"/>
      <c r="E1" s="12"/>
      <c r="F1" s="11"/>
      <c r="G1" s="13" t="s">
        <v>42</v>
      </c>
      <c r="H1" s="13" t="s">
        <v>43</v>
      </c>
      <c r="I1" s="39" t="s">
        <v>44</v>
      </c>
      <c r="K1" s="12"/>
      <c r="M1" s="3"/>
    </row>
    <row r="2" s="1" customFormat="1" spans="1:13">
      <c r="A2" s="8"/>
      <c r="B2" s="9"/>
      <c r="C2" s="10"/>
      <c r="D2" s="11"/>
      <c r="E2" s="12"/>
      <c r="F2" s="11"/>
      <c r="G2" s="14"/>
      <c r="H2" s="14"/>
      <c r="I2" s="40"/>
      <c r="K2" s="12"/>
      <c r="M2" s="3"/>
    </row>
    <row r="3" s="1" customFormat="1" spans="1:13">
      <c r="A3" s="8"/>
      <c r="B3" s="9"/>
      <c r="C3" s="10" t="s">
        <v>45</v>
      </c>
      <c r="D3" s="10"/>
      <c r="E3" s="15"/>
      <c r="F3" s="16" t="s">
        <v>46</v>
      </c>
      <c r="G3" s="14"/>
      <c r="H3" s="14"/>
      <c r="I3" s="40"/>
      <c r="K3" s="15"/>
      <c r="M3" s="3"/>
    </row>
    <row r="4" s="1" customFormat="1" spans="1:13">
      <c r="A4" s="8"/>
      <c r="B4" s="9"/>
      <c r="C4" s="17" t="s">
        <v>47</v>
      </c>
      <c r="D4" s="16" t="s">
        <v>48</v>
      </c>
      <c r="E4" s="18" t="s">
        <v>49</v>
      </c>
      <c r="F4" s="16"/>
      <c r="G4" s="19"/>
      <c r="H4" s="19"/>
      <c r="I4" s="41"/>
      <c r="K4" s="18" t="s">
        <v>49</v>
      </c>
      <c r="M4" s="3"/>
    </row>
    <row r="5" s="1" customFormat="1" ht="28.5" spans="1:13">
      <c r="A5" s="3">
        <v>1</v>
      </c>
      <c r="B5" s="20">
        <v>0.437162460349625</v>
      </c>
      <c r="C5" s="21">
        <f t="shared" ref="C5:C33" si="0">I5*B5</f>
        <v>104066.370679367</v>
      </c>
      <c r="D5" s="21">
        <f t="shared" ref="D5:D38" si="1">C5-E5</f>
        <v>79447.3706793671</v>
      </c>
      <c r="E5" s="22">
        <v>24619</v>
      </c>
      <c r="F5" s="21">
        <f t="shared" ref="F5:F38" si="2">I5-C5</f>
        <v>133983.279320633</v>
      </c>
      <c r="G5" s="23" t="s">
        <v>6</v>
      </c>
      <c r="H5" s="23">
        <v>240533.28</v>
      </c>
      <c r="I5" s="23">
        <v>238049.65</v>
      </c>
      <c r="J5" s="6">
        <v>4219</v>
      </c>
      <c r="K5" s="22">
        <v>20400</v>
      </c>
      <c r="M5" s="3">
        <f t="shared" ref="M5:M38" si="3">K5+J5</f>
        <v>24619</v>
      </c>
    </row>
    <row r="6" s="1" customFormat="1" ht="28.5" spans="1:13">
      <c r="A6" s="3">
        <v>2</v>
      </c>
      <c r="B6" s="20">
        <v>0.437162460349625</v>
      </c>
      <c r="C6" s="21">
        <f t="shared" si="0"/>
        <v>424004.259367691</v>
      </c>
      <c r="D6" s="21">
        <f t="shared" si="1"/>
        <v>361685.259367691</v>
      </c>
      <c r="E6" s="22">
        <v>62319</v>
      </c>
      <c r="F6" s="21">
        <f t="shared" si="2"/>
        <v>545896.630632309</v>
      </c>
      <c r="G6" s="23" t="s">
        <v>7</v>
      </c>
      <c r="H6" s="23">
        <v>972384.52</v>
      </c>
      <c r="I6" s="23">
        <v>969900.89</v>
      </c>
      <c r="J6" s="6">
        <v>4219</v>
      </c>
      <c r="K6" s="22">
        <v>58100</v>
      </c>
      <c r="M6" s="3">
        <f t="shared" si="3"/>
        <v>62319</v>
      </c>
    </row>
    <row r="7" s="1" customFormat="1" ht="28.5" spans="1:13">
      <c r="A7" s="3">
        <v>3</v>
      </c>
      <c r="B7" s="20">
        <v>0.437162460349625</v>
      </c>
      <c r="C7" s="21">
        <f t="shared" si="0"/>
        <v>151505.872558008</v>
      </c>
      <c r="D7" s="21">
        <f t="shared" si="1"/>
        <v>115586.872558008</v>
      </c>
      <c r="E7" s="22">
        <v>35919</v>
      </c>
      <c r="F7" s="21">
        <f t="shared" si="2"/>
        <v>195060.647441992</v>
      </c>
      <c r="G7" s="23" t="s">
        <v>8</v>
      </c>
      <c r="H7" s="23">
        <v>349050.16</v>
      </c>
      <c r="I7" s="23">
        <v>346566.52</v>
      </c>
      <c r="J7" s="6">
        <v>4219</v>
      </c>
      <c r="K7" s="22">
        <v>31700</v>
      </c>
      <c r="M7" s="3">
        <f t="shared" si="3"/>
        <v>35919</v>
      </c>
    </row>
    <row r="8" s="1" customFormat="1" ht="28.5" spans="1:13">
      <c r="A8" s="3">
        <v>4</v>
      </c>
      <c r="B8" s="20">
        <v>0.437162460349625</v>
      </c>
      <c r="C8" s="21">
        <f t="shared" si="0"/>
        <v>564066.910532467</v>
      </c>
      <c r="D8" s="21">
        <f t="shared" si="1"/>
        <v>455947.910532467</v>
      </c>
      <c r="E8" s="22">
        <v>108119</v>
      </c>
      <c r="F8" s="21">
        <f t="shared" si="2"/>
        <v>726224.369467533</v>
      </c>
      <c r="G8" s="23" t="s">
        <v>9</v>
      </c>
      <c r="H8" s="23">
        <v>1292774.91</v>
      </c>
      <c r="I8" s="23">
        <v>1290291.28</v>
      </c>
      <c r="J8" s="6">
        <v>4219</v>
      </c>
      <c r="K8" s="22">
        <v>103900</v>
      </c>
      <c r="M8" s="3">
        <f t="shared" si="3"/>
        <v>108119</v>
      </c>
    </row>
    <row r="9" s="1" customFormat="1" ht="28.5" spans="1:13">
      <c r="A9" s="3">
        <v>5</v>
      </c>
      <c r="B9" s="20">
        <v>0.437162460349625</v>
      </c>
      <c r="C9" s="21">
        <f t="shared" si="0"/>
        <v>60677.5680704557</v>
      </c>
      <c r="D9" s="21">
        <f t="shared" si="1"/>
        <v>44859.5680704557</v>
      </c>
      <c r="E9" s="22">
        <v>15818</v>
      </c>
      <c r="F9" s="21">
        <f t="shared" si="2"/>
        <v>78121.1019295443</v>
      </c>
      <c r="G9" s="23" t="s">
        <v>10</v>
      </c>
      <c r="H9" s="23">
        <v>141282.3</v>
      </c>
      <c r="I9" s="23">
        <v>138798.67</v>
      </c>
      <c r="J9" s="6">
        <v>4218</v>
      </c>
      <c r="K9" s="22">
        <v>11600</v>
      </c>
      <c r="M9" s="3">
        <f t="shared" si="3"/>
        <v>15818</v>
      </c>
    </row>
    <row r="10" s="1" customFormat="1" ht="28.5" spans="1:13">
      <c r="A10" s="3">
        <v>6</v>
      </c>
      <c r="B10" s="20">
        <v>0.437162460349625</v>
      </c>
      <c r="C10" s="21">
        <f t="shared" si="0"/>
        <v>48479.4720271907</v>
      </c>
      <c r="D10" s="21">
        <f t="shared" si="1"/>
        <v>32661.4720271907</v>
      </c>
      <c r="E10" s="22">
        <v>15818</v>
      </c>
      <c r="F10" s="21">
        <f t="shared" si="2"/>
        <v>62416.3079728093</v>
      </c>
      <c r="G10" s="23" t="s">
        <v>11</v>
      </c>
      <c r="H10" s="23">
        <v>110895.78</v>
      </c>
      <c r="I10" s="23">
        <v>110895.78</v>
      </c>
      <c r="J10" s="6">
        <v>4218</v>
      </c>
      <c r="K10" s="22">
        <v>11600</v>
      </c>
      <c r="M10" s="3">
        <f t="shared" si="3"/>
        <v>15818</v>
      </c>
    </row>
    <row r="11" s="1" customFormat="1" ht="28.5" spans="1:13">
      <c r="A11" s="3">
        <v>7</v>
      </c>
      <c r="B11" s="20">
        <v>0.437162460349625</v>
      </c>
      <c r="C11" s="21">
        <f t="shared" si="0"/>
        <v>81924.8745834626</v>
      </c>
      <c r="D11" s="21">
        <f t="shared" si="1"/>
        <v>62606.8745834626</v>
      </c>
      <c r="E11" s="24">
        <v>19318</v>
      </c>
      <c r="F11" s="21">
        <f t="shared" si="2"/>
        <v>105476.565416537</v>
      </c>
      <c r="G11" s="23" t="s">
        <v>12</v>
      </c>
      <c r="H11" s="23">
        <v>190770.33</v>
      </c>
      <c r="I11" s="23">
        <v>187401.44</v>
      </c>
      <c r="J11" s="6">
        <v>4218</v>
      </c>
      <c r="K11" s="24">
        <v>15100</v>
      </c>
      <c r="M11" s="3">
        <f t="shared" si="3"/>
        <v>19318</v>
      </c>
    </row>
    <row r="12" s="1" customFormat="1" ht="28.5" spans="1:13">
      <c r="A12" s="3">
        <v>8</v>
      </c>
      <c r="B12" s="20">
        <v>0.437162460349625</v>
      </c>
      <c r="C12" s="21">
        <f t="shared" si="0"/>
        <v>100766.178806693</v>
      </c>
      <c r="D12" s="21">
        <f t="shared" si="1"/>
        <v>100766.178806693</v>
      </c>
      <c r="E12" s="25">
        <v>0</v>
      </c>
      <c r="F12" s="21">
        <f t="shared" si="2"/>
        <v>129734.351193307</v>
      </c>
      <c r="G12" s="23" t="s">
        <v>13</v>
      </c>
      <c r="H12" s="23">
        <v>232984.16</v>
      </c>
      <c r="I12" s="23">
        <v>230500.53</v>
      </c>
      <c r="K12" s="25">
        <v>0</v>
      </c>
      <c r="M12" s="3">
        <f t="shared" si="3"/>
        <v>0</v>
      </c>
    </row>
    <row r="13" s="1" customFormat="1" ht="28.5" spans="1:13">
      <c r="A13" s="3">
        <v>9</v>
      </c>
      <c r="B13" s="20">
        <v>0.437162460349625</v>
      </c>
      <c r="C13" s="21">
        <f t="shared" si="0"/>
        <v>500009.831832531</v>
      </c>
      <c r="D13" s="21">
        <f t="shared" si="1"/>
        <v>500009.831832531</v>
      </c>
      <c r="E13" s="26">
        <v>0</v>
      </c>
      <c r="F13" s="21">
        <f t="shared" si="2"/>
        <v>643752.218167469</v>
      </c>
      <c r="G13" s="23" t="s">
        <v>14</v>
      </c>
      <c r="H13" s="23">
        <v>1146245.68</v>
      </c>
      <c r="I13" s="23">
        <v>1143762.05</v>
      </c>
      <c r="K13" s="26">
        <v>0</v>
      </c>
      <c r="M13" s="3">
        <f t="shared" si="3"/>
        <v>0</v>
      </c>
    </row>
    <row r="14" s="1" customFormat="1" ht="28.5" spans="1:13">
      <c r="A14" s="3">
        <v>10</v>
      </c>
      <c r="B14" s="20">
        <v>0.437162460349625</v>
      </c>
      <c r="C14" s="21">
        <f t="shared" si="0"/>
        <v>100525.678250756</v>
      </c>
      <c r="D14" s="21">
        <f t="shared" si="1"/>
        <v>100525.678250756</v>
      </c>
      <c r="E14" s="25">
        <v>0</v>
      </c>
      <c r="F14" s="21">
        <f t="shared" si="2"/>
        <v>129424.711749244</v>
      </c>
      <c r="G14" s="23" t="s">
        <v>15</v>
      </c>
      <c r="H14" s="23">
        <v>232434.02</v>
      </c>
      <c r="I14" s="23">
        <v>229950.39</v>
      </c>
      <c r="K14" s="25">
        <v>0</v>
      </c>
      <c r="M14" s="3">
        <f t="shared" si="3"/>
        <v>0</v>
      </c>
    </row>
    <row r="15" s="1" customFormat="1" ht="42.75" spans="1:13">
      <c r="A15" s="3">
        <v>11</v>
      </c>
      <c r="B15" s="20">
        <v>0.437162460349625</v>
      </c>
      <c r="C15" s="21">
        <f t="shared" si="0"/>
        <v>125330.805217571</v>
      </c>
      <c r="D15" s="21">
        <f t="shared" si="1"/>
        <v>125330.805217571</v>
      </c>
      <c r="E15" s="27">
        <v>0</v>
      </c>
      <c r="F15" s="21">
        <f t="shared" si="2"/>
        <v>161360.794782429</v>
      </c>
      <c r="G15" s="23" t="s">
        <v>16</v>
      </c>
      <c r="H15" s="23">
        <v>289175.23</v>
      </c>
      <c r="I15" s="42">
        <v>286691.6</v>
      </c>
      <c r="K15" s="27">
        <v>0</v>
      </c>
      <c r="M15" s="3">
        <f t="shared" si="3"/>
        <v>0</v>
      </c>
    </row>
    <row r="16" s="1" customFormat="1" ht="28.5" spans="1:13">
      <c r="A16" s="3">
        <v>12</v>
      </c>
      <c r="B16" s="20">
        <v>0.437162460349625</v>
      </c>
      <c r="C16" s="21">
        <f t="shared" si="0"/>
        <v>76126.29924989</v>
      </c>
      <c r="D16" s="21">
        <f t="shared" si="1"/>
        <v>76126.29924989</v>
      </c>
      <c r="E16" s="27">
        <v>0</v>
      </c>
      <c r="F16" s="21">
        <f t="shared" si="2"/>
        <v>98011.02075011</v>
      </c>
      <c r="G16" s="23" t="s">
        <v>17</v>
      </c>
      <c r="H16" s="23">
        <v>176620.95</v>
      </c>
      <c r="I16" s="23">
        <v>174137.32</v>
      </c>
      <c r="K16" s="27">
        <v>0</v>
      </c>
      <c r="M16" s="3">
        <f t="shared" si="3"/>
        <v>0</v>
      </c>
    </row>
    <row r="17" s="1" customFormat="1" ht="28.5" spans="1:13">
      <c r="A17" s="3">
        <v>13</v>
      </c>
      <c r="B17" s="20">
        <v>0.437162460349625</v>
      </c>
      <c r="C17" s="21">
        <f t="shared" si="0"/>
        <v>25773.1226878931</v>
      </c>
      <c r="D17" s="21">
        <f t="shared" si="1"/>
        <v>16855.1226878931</v>
      </c>
      <c r="E17" s="24">
        <v>8918</v>
      </c>
      <c r="F17" s="21">
        <f t="shared" si="2"/>
        <v>33182.3573121069</v>
      </c>
      <c r="G17" s="23" t="s">
        <v>18</v>
      </c>
      <c r="H17" s="23">
        <v>58955.48</v>
      </c>
      <c r="I17" s="23">
        <v>58955.48</v>
      </c>
      <c r="J17" s="6">
        <v>4218</v>
      </c>
      <c r="K17" s="24">
        <v>4700</v>
      </c>
      <c r="M17" s="3">
        <f t="shared" si="3"/>
        <v>8918</v>
      </c>
    </row>
    <row r="18" s="1" customFormat="1" ht="28.5" spans="1:13">
      <c r="A18" s="3">
        <v>14</v>
      </c>
      <c r="B18" s="20">
        <v>0.437162460349625</v>
      </c>
      <c r="C18" s="21">
        <f t="shared" si="0"/>
        <v>29241.1193709729</v>
      </c>
      <c r="D18" s="21">
        <f t="shared" si="1"/>
        <v>19823.1193709729</v>
      </c>
      <c r="E18" s="24">
        <v>9418</v>
      </c>
      <c r="F18" s="21">
        <f t="shared" si="2"/>
        <v>37647.3306290271</v>
      </c>
      <c r="G18" s="23" t="s">
        <v>19</v>
      </c>
      <c r="H18" s="23">
        <v>69527.62</v>
      </c>
      <c r="I18" s="23">
        <v>66888.45</v>
      </c>
      <c r="J18" s="6">
        <v>4218</v>
      </c>
      <c r="K18" s="24">
        <v>5200</v>
      </c>
      <c r="M18" s="3">
        <f t="shared" si="3"/>
        <v>9418</v>
      </c>
    </row>
    <row r="19" s="1" customFormat="1" ht="42.75" spans="1:13">
      <c r="A19" s="3">
        <v>15</v>
      </c>
      <c r="B19" s="20">
        <v>0.437162460349625</v>
      </c>
      <c r="C19" s="21">
        <f t="shared" si="0"/>
        <v>51545.3011048719</v>
      </c>
      <c r="D19" s="21">
        <f t="shared" si="1"/>
        <v>36427.3011048719</v>
      </c>
      <c r="E19" s="24">
        <v>15118</v>
      </c>
      <c r="F19" s="21">
        <f t="shared" si="2"/>
        <v>66363.4988951281</v>
      </c>
      <c r="G19" s="23" t="s">
        <v>20</v>
      </c>
      <c r="H19" s="23">
        <v>120392.43</v>
      </c>
      <c r="I19" s="23">
        <v>117908.8</v>
      </c>
      <c r="J19" s="6">
        <v>4218</v>
      </c>
      <c r="K19" s="24">
        <v>10900</v>
      </c>
      <c r="M19" s="3">
        <f t="shared" si="3"/>
        <v>15118</v>
      </c>
    </row>
    <row r="20" s="1" customFormat="1" ht="28.5" spans="1:13">
      <c r="A20" s="3">
        <v>16</v>
      </c>
      <c r="B20" s="20">
        <v>0.437162460349625</v>
      </c>
      <c r="C20" s="21">
        <f t="shared" si="0"/>
        <v>45460.4499341393</v>
      </c>
      <c r="D20" s="21">
        <f t="shared" si="1"/>
        <v>28642.4499341393</v>
      </c>
      <c r="E20" s="24">
        <v>16818</v>
      </c>
      <c r="F20" s="21">
        <f t="shared" si="2"/>
        <v>58529.3800658608</v>
      </c>
      <c r="G20" s="28" t="s">
        <v>21</v>
      </c>
      <c r="H20" s="23">
        <v>106448.87</v>
      </c>
      <c r="I20" s="23">
        <v>103989.83</v>
      </c>
      <c r="J20" s="6">
        <v>4218</v>
      </c>
      <c r="K20" s="24">
        <v>12600</v>
      </c>
      <c r="M20" s="3">
        <f t="shared" si="3"/>
        <v>16818</v>
      </c>
    </row>
    <row r="21" s="1" customFormat="1" ht="28.5" spans="1:13">
      <c r="A21" s="3">
        <v>17</v>
      </c>
      <c r="B21" s="20">
        <v>0.437162460349625</v>
      </c>
      <c r="C21" s="21">
        <f t="shared" si="0"/>
        <v>49357.7707546546</v>
      </c>
      <c r="D21" s="21">
        <f t="shared" si="1"/>
        <v>36039.7707546546</v>
      </c>
      <c r="E21" s="24">
        <v>13318</v>
      </c>
      <c r="F21" s="21">
        <f t="shared" si="2"/>
        <v>63547.0992453454</v>
      </c>
      <c r="G21" s="23" t="s">
        <v>22</v>
      </c>
      <c r="H21" s="23">
        <v>115388.5</v>
      </c>
      <c r="I21" s="23">
        <v>112904.87</v>
      </c>
      <c r="J21" s="6">
        <v>4218</v>
      </c>
      <c r="K21" s="24">
        <v>9100</v>
      </c>
      <c r="M21" s="3">
        <f t="shared" si="3"/>
        <v>13318</v>
      </c>
    </row>
    <row r="22" s="1" customFormat="1" ht="28.5" spans="1:13">
      <c r="A22" s="3">
        <v>18</v>
      </c>
      <c r="B22" s="20">
        <v>0.437162460349625</v>
      </c>
      <c r="C22" s="21">
        <f t="shared" si="0"/>
        <v>35120.8626585587</v>
      </c>
      <c r="D22" s="21">
        <f t="shared" si="1"/>
        <v>24202.8626585587</v>
      </c>
      <c r="E22" s="24">
        <v>10918</v>
      </c>
      <c r="F22" s="21">
        <f t="shared" si="2"/>
        <v>45217.3773414413</v>
      </c>
      <c r="G22" s="23" t="s">
        <v>23</v>
      </c>
      <c r="H22" s="23">
        <v>82821.87</v>
      </c>
      <c r="I22" s="23">
        <v>80338.24</v>
      </c>
      <c r="J22" s="6">
        <v>4218</v>
      </c>
      <c r="K22" s="24">
        <v>6700</v>
      </c>
      <c r="M22" s="3">
        <f t="shared" si="3"/>
        <v>10918</v>
      </c>
    </row>
    <row r="23" s="1" customFormat="1" ht="28.5" spans="1:13">
      <c r="A23" s="3">
        <v>19</v>
      </c>
      <c r="B23" s="20">
        <v>0.437162460349625</v>
      </c>
      <c r="C23" s="21">
        <f t="shared" si="0"/>
        <v>45089.1634849397</v>
      </c>
      <c r="D23" s="21">
        <f t="shared" si="1"/>
        <v>31971.1634849397</v>
      </c>
      <c r="E23" s="24">
        <v>13118</v>
      </c>
      <c r="F23" s="21">
        <f t="shared" si="2"/>
        <v>58051.3565150603</v>
      </c>
      <c r="G23" s="23" t="s">
        <v>24</v>
      </c>
      <c r="H23" s="23">
        <v>105624.15</v>
      </c>
      <c r="I23" s="23">
        <v>103140.52</v>
      </c>
      <c r="J23" s="6">
        <v>4218</v>
      </c>
      <c r="K23" s="24">
        <v>8900</v>
      </c>
      <c r="M23" s="3">
        <f t="shared" si="3"/>
        <v>13118</v>
      </c>
    </row>
    <row r="24" s="1" customFormat="1" ht="28.5" spans="1:13">
      <c r="A24" s="3">
        <v>20</v>
      </c>
      <c r="B24" s="20">
        <v>0.437162460349625</v>
      </c>
      <c r="C24" s="21">
        <f t="shared" si="0"/>
        <v>51051.5785654022</v>
      </c>
      <c r="D24" s="21">
        <f t="shared" si="1"/>
        <v>37233.5785654022</v>
      </c>
      <c r="E24" s="22">
        <v>13818</v>
      </c>
      <c r="F24" s="21">
        <f t="shared" si="2"/>
        <v>65727.8414345978</v>
      </c>
      <c r="G24" s="23" t="s">
        <v>25</v>
      </c>
      <c r="H24" s="23">
        <v>116779.42</v>
      </c>
      <c r="I24" s="23">
        <v>116779.42</v>
      </c>
      <c r="J24" s="6">
        <v>4218</v>
      </c>
      <c r="K24" s="22">
        <v>9600</v>
      </c>
      <c r="M24" s="3">
        <f t="shared" si="3"/>
        <v>13818</v>
      </c>
    </row>
    <row r="25" s="1" customFormat="1" ht="28.5" spans="1:13">
      <c r="A25" s="3">
        <v>21</v>
      </c>
      <c r="B25" s="20">
        <v>0.437162460349625</v>
      </c>
      <c r="C25" s="21">
        <f t="shared" si="0"/>
        <v>46140.1982153615</v>
      </c>
      <c r="D25" s="21">
        <f t="shared" si="1"/>
        <v>33222.1982153615</v>
      </c>
      <c r="E25" s="24">
        <v>12918</v>
      </c>
      <c r="F25" s="21">
        <f t="shared" si="2"/>
        <v>59404.5417846385</v>
      </c>
      <c r="G25" s="23" t="s">
        <v>26</v>
      </c>
      <c r="H25" s="23">
        <v>108028.37</v>
      </c>
      <c r="I25" s="23">
        <v>105544.74</v>
      </c>
      <c r="J25" s="6">
        <v>4218</v>
      </c>
      <c r="K25" s="24">
        <v>8700</v>
      </c>
      <c r="M25" s="3">
        <f t="shared" si="3"/>
        <v>12918</v>
      </c>
    </row>
    <row r="26" s="1" customFormat="1" ht="28.5" spans="1:13">
      <c r="A26" s="3">
        <v>22</v>
      </c>
      <c r="B26" s="20">
        <v>0.437162460349625</v>
      </c>
      <c r="C26" s="21">
        <f t="shared" si="0"/>
        <v>69084.8579266695</v>
      </c>
      <c r="D26" s="21">
        <f t="shared" si="1"/>
        <v>69084.8579266695</v>
      </c>
      <c r="E26" s="26">
        <v>0</v>
      </c>
      <c r="F26" s="21">
        <f t="shared" si="2"/>
        <v>88945.3120733305</v>
      </c>
      <c r="G26" s="23" t="s">
        <v>27</v>
      </c>
      <c r="H26" s="23">
        <v>160513.8</v>
      </c>
      <c r="I26" s="23">
        <v>158030.17</v>
      </c>
      <c r="K26" s="26">
        <v>0</v>
      </c>
      <c r="M26" s="3">
        <f t="shared" si="3"/>
        <v>0</v>
      </c>
    </row>
    <row r="27" s="1" customFormat="1" ht="28.5" spans="1:13">
      <c r="A27" s="3">
        <v>23</v>
      </c>
      <c r="B27" s="20">
        <v>0.437162460349625</v>
      </c>
      <c r="C27" s="21">
        <f t="shared" si="0"/>
        <v>44138.0903227015</v>
      </c>
      <c r="D27" s="21">
        <f t="shared" si="1"/>
        <v>44138.0903227015</v>
      </c>
      <c r="E27" s="25">
        <v>0</v>
      </c>
      <c r="F27" s="21">
        <f t="shared" si="2"/>
        <v>56826.8696772985</v>
      </c>
      <c r="G27" s="23" t="s">
        <v>28</v>
      </c>
      <c r="H27" s="23">
        <v>103448.59</v>
      </c>
      <c r="I27" s="23">
        <v>100964.96</v>
      </c>
      <c r="K27" s="25">
        <v>0</v>
      </c>
      <c r="M27" s="3">
        <f t="shared" si="3"/>
        <v>0</v>
      </c>
    </row>
    <row r="28" s="1" customFormat="1" ht="28.5" spans="1:13">
      <c r="A28" s="3">
        <v>24</v>
      </c>
      <c r="B28" s="20">
        <v>0.437162460349625</v>
      </c>
      <c r="C28" s="21">
        <f t="shared" si="0"/>
        <v>60297.4378246833</v>
      </c>
      <c r="D28" s="21">
        <f t="shared" si="1"/>
        <v>60297.4378246833</v>
      </c>
      <c r="E28" s="26">
        <v>0</v>
      </c>
      <c r="F28" s="21">
        <f t="shared" si="2"/>
        <v>77631.6921753167</v>
      </c>
      <c r="G28" s="23" t="s">
        <v>29</v>
      </c>
      <c r="H28" s="23">
        <v>140412.76</v>
      </c>
      <c r="I28" s="23">
        <v>137929.13</v>
      </c>
      <c r="K28" s="26">
        <v>0</v>
      </c>
      <c r="M28" s="3">
        <f t="shared" si="3"/>
        <v>0</v>
      </c>
    </row>
    <row r="29" s="1" customFormat="1" ht="28.5" spans="1:13">
      <c r="A29" s="3">
        <v>25</v>
      </c>
      <c r="B29" s="20">
        <v>0.437162460349625</v>
      </c>
      <c r="C29" s="21">
        <f t="shared" si="0"/>
        <v>67407.1158363397</v>
      </c>
      <c r="D29" s="21">
        <f t="shared" si="1"/>
        <v>67407.1158363397</v>
      </c>
      <c r="E29" s="26">
        <v>0</v>
      </c>
      <c r="F29" s="21">
        <f t="shared" si="2"/>
        <v>86785.2541636603</v>
      </c>
      <c r="G29" s="23" t="s">
        <v>30</v>
      </c>
      <c r="H29" s="23">
        <v>156676</v>
      </c>
      <c r="I29" s="23">
        <v>154192.37</v>
      </c>
      <c r="K29" s="26">
        <v>0</v>
      </c>
      <c r="M29" s="3">
        <f t="shared" si="3"/>
        <v>0</v>
      </c>
    </row>
    <row r="30" s="1" customFormat="1" ht="28.5" spans="1:13">
      <c r="A30" s="3">
        <v>26</v>
      </c>
      <c r="B30" s="20">
        <v>0.437162460349625</v>
      </c>
      <c r="C30" s="21">
        <f t="shared" si="0"/>
        <v>570796.751197199</v>
      </c>
      <c r="D30" s="21">
        <f t="shared" si="1"/>
        <v>570796.751197199</v>
      </c>
      <c r="E30" s="26">
        <v>0</v>
      </c>
      <c r="F30" s="21">
        <f t="shared" si="2"/>
        <v>734888.898802801</v>
      </c>
      <c r="G30" s="23" t="s">
        <v>31</v>
      </c>
      <c r="H30" s="23">
        <v>1308169.28</v>
      </c>
      <c r="I30" s="23">
        <v>1305685.65</v>
      </c>
      <c r="K30" s="26">
        <v>0</v>
      </c>
      <c r="M30" s="3">
        <f t="shared" si="3"/>
        <v>0</v>
      </c>
    </row>
    <row r="31" s="1" customFormat="1" ht="28.5" spans="1:13">
      <c r="A31" s="3">
        <v>27</v>
      </c>
      <c r="B31" s="20">
        <v>0.437162460349625</v>
      </c>
      <c r="C31" s="21">
        <f t="shared" si="0"/>
        <v>73520.1246411435</v>
      </c>
      <c r="D31" s="21">
        <f t="shared" si="1"/>
        <v>73520.1246411435</v>
      </c>
      <c r="E31" s="25">
        <v>0</v>
      </c>
      <c r="F31" s="21">
        <f t="shared" si="2"/>
        <v>94655.6253588565</v>
      </c>
      <c r="G31" s="23" t="s">
        <v>32</v>
      </c>
      <c r="H31" s="23">
        <v>170829.3</v>
      </c>
      <c r="I31" s="23">
        <v>168175.75</v>
      </c>
      <c r="K31" s="25">
        <v>0</v>
      </c>
      <c r="M31" s="3">
        <f t="shared" si="3"/>
        <v>0</v>
      </c>
    </row>
    <row r="32" s="1" customFormat="1" ht="28.5" spans="1:13">
      <c r="A32" s="3">
        <v>28</v>
      </c>
      <c r="B32" s="20">
        <v>0.437162460349625</v>
      </c>
      <c r="C32" s="21">
        <f t="shared" si="0"/>
        <v>118634.219501197</v>
      </c>
      <c r="D32" s="21">
        <f t="shared" si="1"/>
        <v>118634.219501197</v>
      </c>
      <c r="E32" s="25">
        <v>0</v>
      </c>
      <c r="F32" s="21">
        <f t="shared" si="2"/>
        <v>152739.080498803</v>
      </c>
      <c r="G32" s="23" t="s">
        <v>33</v>
      </c>
      <c r="H32" s="23">
        <v>273856.93</v>
      </c>
      <c r="I32" s="23">
        <v>271373.3</v>
      </c>
      <c r="K32" s="25">
        <v>0</v>
      </c>
      <c r="M32" s="3">
        <f t="shared" si="3"/>
        <v>0</v>
      </c>
    </row>
    <row r="33" s="1" customFormat="1" ht="28.5" spans="1:13">
      <c r="A33" s="3">
        <v>29</v>
      </c>
      <c r="B33" s="20">
        <v>0.437162460349625</v>
      </c>
      <c r="C33" s="21">
        <f t="shared" si="0"/>
        <v>386656.215723761</v>
      </c>
      <c r="D33" s="21">
        <f t="shared" si="1"/>
        <v>278538.215723761</v>
      </c>
      <c r="E33" s="29">
        <v>108118</v>
      </c>
      <c r="F33" s="21">
        <f t="shared" si="2"/>
        <v>497811.804276239</v>
      </c>
      <c r="G33" s="23" t="s">
        <v>34</v>
      </c>
      <c r="H33" s="23">
        <v>884468.02</v>
      </c>
      <c r="I33" s="23">
        <v>884468.02</v>
      </c>
      <c r="J33" s="6">
        <v>4218</v>
      </c>
      <c r="K33" s="29">
        <v>103900</v>
      </c>
      <c r="M33" s="3">
        <f t="shared" si="3"/>
        <v>108118</v>
      </c>
    </row>
    <row r="34" s="2" customFormat="1" ht="28.5" spans="1:13">
      <c r="A34" s="30">
        <v>30</v>
      </c>
      <c r="B34" s="20"/>
      <c r="C34" s="31">
        <v>200000</v>
      </c>
      <c r="D34" s="31">
        <f t="shared" si="1"/>
        <v>91882</v>
      </c>
      <c r="E34" s="29">
        <v>108118</v>
      </c>
      <c r="F34" s="31">
        <f t="shared" si="2"/>
        <v>436369.66</v>
      </c>
      <c r="G34" s="32" t="s">
        <v>35</v>
      </c>
      <c r="H34" s="32">
        <v>2616479.98</v>
      </c>
      <c r="I34" s="32">
        <v>636369.66</v>
      </c>
      <c r="J34" s="43">
        <v>4218</v>
      </c>
      <c r="K34" s="29">
        <v>103900</v>
      </c>
      <c r="M34" s="30">
        <f t="shared" si="3"/>
        <v>108118</v>
      </c>
    </row>
    <row r="35" s="1" customFormat="1" ht="28.5" spans="1:13">
      <c r="A35" s="3">
        <v>31</v>
      </c>
      <c r="B35" s="20">
        <v>0.437162460349625</v>
      </c>
      <c r="C35" s="21">
        <f t="shared" ref="C35:C38" si="4">I35*B35</f>
        <v>224989.354241724</v>
      </c>
      <c r="D35" s="21">
        <f t="shared" si="1"/>
        <v>150571.354241724</v>
      </c>
      <c r="E35" s="29">
        <v>74418</v>
      </c>
      <c r="F35" s="21">
        <f t="shared" si="2"/>
        <v>289669.095758276</v>
      </c>
      <c r="G35" s="23" t="s">
        <v>36</v>
      </c>
      <c r="H35" s="23">
        <v>808144.28</v>
      </c>
      <c r="I35" s="23">
        <v>514658.45</v>
      </c>
      <c r="J35" s="6">
        <v>4218</v>
      </c>
      <c r="K35" s="29">
        <v>70200</v>
      </c>
      <c r="M35" s="3">
        <f t="shared" si="3"/>
        <v>74418</v>
      </c>
    </row>
    <row r="36" s="1" customFormat="1" ht="28.5" spans="1:13">
      <c r="A36" s="3">
        <v>32</v>
      </c>
      <c r="B36" s="20">
        <v>0.437162460349625</v>
      </c>
      <c r="C36" s="21">
        <f t="shared" si="4"/>
        <v>251482.876948028</v>
      </c>
      <c r="D36" s="21">
        <f t="shared" si="1"/>
        <v>198464.876948028</v>
      </c>
      <c r="E36" s="24">
        <v>53018</v>
      </c>
      <c r="F36" s="21">
        <f t="shared" si="2"/>
        <v>323778.953051972</v>
      </c>
      <c r="G36" s="23" t="s">
        <v>37</v>
      </c>
      <c r="H36" s="23">
        <v>575261.83</v>
      </c>
      <c r="I36" s="23">
        <v>575261.83</v>
      </c>
      <c r="J36" s="6">
        <v>4218</v>
      </c>
      <c r="K36" s="24">
        <v>48800</v>
      </c>
      <c r="M36" s="3">
        <f t="shared" si="3"/>
        <v>53018</v>
      </c>
    </row>
    <row r="37" s="1" customFormat="1" ht="28.5" spans="1:13">
      <c r="A37" s="3">
        <v>33</v>
      </c>
      <c r="B37" s="20">
        <v>0.437162460349625</v>
      </c>
      <c r="C37" s="21">
        <f t="shared" si="4"/>
        <v>363210.782042498</v>
      </c>
      <c r="D37" s="21">
        <f t="shared" si="1"/>
        <v>288592.782042498</v>
      </c>
      <c r="E37" s="24">
        <v>74618</v>
      </c>
      <c r="F37" s="21">
        <f t="shared" si="2"/>
        <v>467626.297957502</v>
      </c>
      <c r="G37" s="23" t="s">
        <v>38</v>
      </c>
      <c r="H37" s="23">
        <v>830837.08</v>
      </c>
      <c r="I37" s="23">
        <v>830837.08</v>
      </c>
      <c r="J37" s="6">
        <v>4218</v>
      </c>
      <c r="K37" s="24">
        <v>70400</v>
      </c>
      <c r="M37" s="3">
        <f t="shared" si="3"/>
        <v>74618</v>
      </c>
    </row>
    <row r="38" s="1" customFormat="1" ht="42.75" spans="1:13">
      <c r="A38" s="3">
        <v>34</v>
      </c>
      <c r="B38" s="20">
        <v>0.437162460349625</v>
      </c>
      <c r="C38" s="21">
        <f t="shared" si="4"/>
        <v>536218.485841178</v>
      </c>
      <c r="D38" s="21">
        <f t="shared" si="1"/>
        <v>428100.485841178</v>
      </c>
      <c r="E38" s="24">
        <v>108118</v>
      </c>
      <c r="F38" s="21">
        <f t="shared" si="2"/>
        <v>690370.104158823</v>
      </c>
      <c r="G38" s="23" t="s">
        <v>39</v>
      </c>
      <c r="H38" s="23">
        <v>1300429.08</v>
      </c>
      <c r="I38" s="23">
        <v>1226588.59</v>
      </c>
      <c r="J38" s="6">
        <v>4218</v>
      </c>
      <c r="K38" s="24">
        <v>103900</v>
      </c>
      <c r="M38" s="3">
        <f t="shared" si="3"/>
        <v>108118</v>
      </c>
    </row>
    <row r="39" s="3" customFormat="1" ht="27" customHeight="1" spans="1:13">
      <c r="A39" s="3">
        <f>C39+F39</f>
        <v>13177931.43</v>
      </c>
      <c r="B39" s="20"/>
      <c r="C39" s="33">
        <f t="shared" ref="C39:F39" si="5">SUM(C5:C38)</f>
        <v>5682700</v>
      </c>
      <c r="D39" s="21">
        <f t="shared" si="5"/>
        <v>4760000</v>
      </c>
      <c r="E39" s="27">
        <v>922700</v>
      </c>
      <c r="F39" s="21">
        <f t="shared" si="5"/>
        <v>7495231.43</v>
      </c>
      <c r="G39" s="34" t="s">
        <v>40</v>
      </c>
      <c r="H39" s="34">
        <f t="shared" ref="H39:K39" si="6">SUM(H5:H38)</f>
        <v>15588644.96</v>
      </c>
      <c r="I39" s="34">
        <f t="shared" si="6"/>
        <v>13177931.43</v>
      </c>
      <c r="K39" s="27">
        <f t="shared" si="6"/>
        <v>829900</v>
      </c>
      <c r="M39" s="3">
        <f>SUM(M5:M38)</f>
        <v>922700</v>
      </c>
    </row>
    <row r="40" s="1" customFormat="1" spans="1:13">
      <c r="A40" s="3"/>
      <c r="B40" s="20"/>
      <c r="C40" s="35"/>
      <c r="D40" s="35">
        <v>4760000</v>
      </c>
      <c r="E40" s="36">
        <v>922700</v>
      </c>
      <c r="F40" s="35"/>
      <c r="G40" s="37"/>
      <c r="H40" s="37"/>
      <c r="I40" s="37">
        <v>13177931.43</v>
      </c>
      <c r="K40" s="36">
        <v>922700</v>
      </c>
      <c r="M40" s="3"/>
    </row>
    <row r="41" s="1" customFormat="1" spans="1:13">
      <c r="A41" s="3"/>
      <c r="B41" s="4"/>
      <c r="C41" s="5">
        <f>D41-200000</f>
        <v>5482700</v>
      </c>
      <c r="D41" s="5">
        <f>D40+E40</f>
        <v>5682700</v>
      </c>
      <c r="E41" s="6">
        <f>E40-E39</f>
        <v>0</v>
      </c>
      <c r="F41" s="5">
        <v>22</v>
      </c>
      <c r="G41" s="7"/>
      <c r="H41" s="7"/>
      <c r="I41" s="7">
        <f>I40-I34</f>
        <v>12541561.77</v>
      </c>
      <c r="K41" s="6">
        <f>K40-K39</f>
        <v>92800</v>
      </c>
      <c r="L41"/>
      <c r="M41" s="3"/>
    </row>
    <row r="42" s="1" customFormat="1" spans="1:13">
      <c r="A42" s="3"/>
      <c r="B42" s="4"/>
      <c r="C42" s="5"/>
      <c r="D42" s="38">
        <f>D41/I40</f>
        <v>0.431228530075907</v>
      </c>
      <c r="E42" s="6">
        <f>E41/F41</f>
        <v>0</v>
      </c>
      <c r="F42" s="5"/>
      <c r="G42" s="7"/>
      <c r="H42" s="7"/>
      <c r="I42" s="7"/>
      <c r="K42" s="6" t="e">
        <f>K41/M41</f>
        <v>#DIV/0!</v>
      </c>
      <c r="L42"/>
      <c r="M42" s="3"/>
    </row>
    <row r="43" s="1" customFormat="1" spans="1:13">
      <c r="A43" s="3"/>
      <c r="B43" s="4"/>
      <c r="C43" s="5"/>
      <c r="D43" s="38">
        <f>C41/I41</f>
        <v>0.437162460349625</v>
      </c>
      <c r="E43" s="6">
        <v>4218</v>
      </c>
      <c r="F43" s="5"/>
      <c r="G43" s="7"/>
      <c r="H43" s="7"/>
      <c r="I43" s="7"/>
      <c r="K43" s="6">
        <v>4218</v>
      </c>
      <c r="L43"/>
      <c r="M43" s="3"/>
    </row>
    <row r="44" s="1" customFormat="1" spans="1:13">
      <c r="A44" s="3"/>
      <c r="B44" s="4"/>
      <c r="C44" s="5"/>
      <c r="D44" s="5"/>
      <c r="E44" s="6">
        <f>E43*F41</f>
        <v>92796</v>
      </c>
      <c r="F44" s="5"/>
      <c r="G44" s="7"/>
      <c r="H44" s="7"/>
      <c r="I44" s="7"/>
      <c r="K44" s="6">
        <f>K43*M41</f>
        <v>0</v>
      </c>
      <c r="L44"/>
      <c r="M44" s="3"/>
    </row>
  </sheetData>
  <mergeCells count="8">
    <mergeCell ref="C3:E3"/>
    <mergeCell ref="A1:A4"/>
    <mergeCell ref="B1:B4"/>
    <mergeCell ref="F3:F4"/>
    <mergeCell ref="G1:G4"/>
    <mergeCell ref="H1:H4"/>
    <mergeCell ref="I1:I4"/>
    <mergeCell ref="C1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2022.5.24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twzgx</dc:creator>
  <cp:lastModifiedBy>梅子</cp:lastModifiedBy>
  <dcterms:created xsi:type="dcterms:W3CDTF">2022-04-19T02:17:00Z</dcterms:created>
  <dcterms:modified xsi:type="dcterms:W3CDTF">2022-06-22T07:46:14Z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78C8A6CF311A43D1B12CF157EB5945EB</vt:lpwstr>
  </property>
</Properties>
</file>